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\Dropbox\20130704 葛飾　文書登録　EXCELチャート原本\ブログ用\"/>
    </mc:Choice>
  </mc:AlternateContent>
  <bookViews>
    <workbookView xWindow="360" yWindow="120" windowWidth="24240" windowHeight="12560"/>
  </bookViews>
  <sheets>
    <sheet name="1ヶ月健診シート" sheetId="1" r:id="rId1"/>
    <sheet name="計算用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6" i="1" l="1"/>
  <c r="I5" i="1"/>
  <c r="A9" i="2"/>
  <c r="A6" i="2"/>
  <c r="E5" i="2"/>
  <c r="F6" i="2"/>
  <c r="E6" i="2"/>
  <c r="F5" i="2"/>
  <c r="B6" i="2"/>
  <c r="C5" i="2"/>
  <c r="B5" i="2"/>
  <c r="C6" i="2"/>
  <c r="A5" i="2"/>
  <c r="E13" i="1"/>
  <c r="M14" i="1"/>
  <c r="O14" i="1"/>
  <c r="M10" i="1"/>
  <c r="O10" i="1"/>
  <c r="D19" i="1"/>
  <c r="M16" i="1"/>
  <c r="O16" i="1"/>
  <c r="D22" i="1"/>
</calcChain>
</file>

<file path=xl/sharedStrings.xml><?xml version="1.0" encoding="utf-8"?>
<sst xmlns="http://schemas.openxmlformats.org/spreadsheetml/2006/main" count="27" uniqueCount="25">
  <si>
    <t>生年月日</t>
    <rPh sb="0" eb="4">
      <t>セイネンガッピ</t>
    </rPh>
    <phoneticPr fontId="1"/>
  </si>
  <si>
    <t>退院日</t>
    <rPh sb="0" eb="3">
      <t>タイインビ</t>
    </rPh>
    <phoneticPr fontId="1"/>
  </si>
  <si>
    <t>ID</t>
    <phoneticPr fontId="1"/>
  </si>
  <si>
    <t>本日</t>
    <rPh sb="0" eb="2">
      <t>ホンジツ</t>
    </rPh>
    <phoneticPr fontId="1"/>
  </si>
  <si>
    <t>１ヶ月健診日</t>
    <rPh sb="3" eb="5">
      <t>ケンシン</t>
    </rPh>
    <rPh sb="5" eb="6">
      <t>ニチ</t>
    </rPh>
    <phoneticPr fontId="1"/>
  </si>
  <si>
    <t>出生時体重(g)</t>
    <rPh sb="0" eb="5">
      <t>シュッセイジタイジュウ</t>
    </rPh>
    <phoneticPr fontId="1"/>
  </si>
  <si>
    <t>退院日体重(g)</t>
    <rPh sb="0" eb="3">
      <t>タイインビ</t>
    </rPh>
    <rPh sb="3" eb="5">
      <t>タイジュウ</t>
    </rPh>
    <phoneticPr fontId="1"/>
  </si>
  <si>
    <t>0-10g</t>
    <phoneticPr fontId="1"/>
  </si>
  <si>
    <t>11-23g</t>
    <phoneticPr fontId="1"/>
  </si>
  <si>
    <t>赤</t>
    <rPh sb="0" eb="1">
      <t>アカ</t>
    </rPh>
    <phoneticPr fontId="1"/>
  </si>
  <si>
    <t>黄</t>
    <rPh sb="0" eb="1">
      <t>キ</t>
    </rPh>
    <phoneticPr fontId="1"/>
  </si>
  <si>
    <t>緑</t>
    <rPh sb="0" eb="1">
      <t>ミドリ</t>
    </rPh>
    <phoneticPr fontId="1"/>
  </si>
  <si>
    <t>24g-</t>
    <phoneticPr fontId="1"/>
  </si>
  <si>
    <t>氏名</t>
    <rPh sb="0" eb="2">
      <t>シメイ</t>
    </rPh>
    <phoneticPr fontId="1"/>
  </si>
  <si>
    <r>
      <t xml:space="preserve">体重増加(g/日）
</t>
    </r>
    <r>
      <rPr>
        <sz val="12"/>
        <color indexed="8"/>
        <rFont val="HGP創英角ｺﾞｼｯｸUB"/>
        <family val="3"/>
        <charset val="128"/>
      </rPr>
      <t>退院日から</t>
    </r>
    <rPh sb="0" eb="4">
      <t>タイジュウゾウカ</t>
    </rPh>
    <rPh sb="7" eb="8">
      <t>ニチ</t>
    </rPh>
    <rPh sb="10" eb="13">
      <t>タイインビ</t>
    </rPh>
    <phoneticPr fontId="1"/>
  </si>
  <si>
    <r>
      <t xml:space="preserve">体重増加(g/日）
</t>
    </r>
    <r>
      <rPr>
        <sz val="12"/>
        <color indexed="8"/>
        <rFont val="HGP創英角ｺﾞｼｯｸUB"/>
        <family val="3"/>
        <charset val="128"/>
      </rPr>
      <t>出生日から</t>
    </r>
    <rPh sb="0" eb="4">
      <t>タイジュウゾウカ</t>
    </rPh>
    <rPh sb="7" eb="8">
      <t>ニチ</t>
    </rPh>
    <rPh sb="10" eb="13">
      <t>シュッセイビ</t>
    </rPh>
    <phoneticPr fontId="1"/>
  </si>
  <si>
    <t>性別</t>
    <rPh sb="0" eb="2">
      <t>セイベツ</t>
    </rPh>
    <phoneticPr fontId="1"/>
  </si>
  <si>
    <t>男の子</t>
    <rPh sb="0" eb="1">
      <t>オトコ</t>
    </rPh>
    <rPh sb="2" eb="3">
      <t>コ</t>
    </rPh>
    <phoneticPr fontId="1"/>
  </si>
  <si>
    <t>女の子</t>
    <rPh sb="0" eb="1">
      <t>オンナ</t>
    </rPh>
    <rPh sb="2" eb="3">
      <t>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</si>
  <si>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</si>
  <si>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</si>
  <si>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1ヶ月健診時体重(g)</t>
    <rPh sb="2" eb="3">
      <t>ゲツ</t>
    </rPh>
    <rPh sb="3" eb="5">
      <t>ケンシン</t>
    </rPh>
    <rPh sb="5" eb="6">
      <t>ジ</t>
    </rPh>
    <rPh sb="6" eb="8">
      <t>タイジュウ</t>
    </rPh>
    <phoneticPr fontId="1"/>
  </si>
  <si>
    <t>1ヶ月健診時身長(cm)</t>
    <rPh sb="2" eb="3">
      <t>ゲツ</t>
    </rPh>
    <rPh sb="3" eb="5">
      <t>ケンシン</t>
    </rPh>
    <rPh sb="5" eb="6">
      <t>ジ</t>
    </rPh>
    <rPh sb="6" eb="8">
      <t>シンチョウ</t>
    </rPh>
    <phoneticPr fontId="1"/>
  </si>
  <si>
    <t>体重増加の目安</t>
    <rPh sb="0" eb="4">
      <t>タイジュウゾウカ</t>
    </rPh>
    <rPh sb="5" eb="7">
      <t>メヤス</t>
    </rPh>
    <phoneticPr fontId="1"/>
  </si>
  <si>
    <r>
      <t xml:space="preserve">✅ 体重増加は目安です。
</t>
    </r>
    <r>
      <rPr>
        <sz val="12"/>
        <color indexed="8"/>
        <rFont val="HGP創英角ｺﾞｼｯｸUB"/>
        <family val="3"/>
        <charset val="128"/>
      </rPr>
      <t xml:space="preserve">👉出生時からの体重増加が少なめでも、退院日からの体重増加が良好なら、体重増加が軌道に乗っていると考えられます。
👉体重増加がゆっくりでも、自己判断で人工乳を足す前に
小児科医に相談しましょう。
</t>
    </r>
    <r>
      <rPr>
        <sz val="16"/>
        <color indexed="8"/>
        <rFont val="HGP創英角ｺﾞｼｯｸUB"/>
        <family val="3"/>
        <charset val="128"/>
      </rPr>
      <t xml:space="preserve">
✅ 標準偏差(SD)は概算です。
</t>
    </r>
    <r>
      <rPr>
        <sz val="14"/>
        <color indexed="8"/>
        <rFont val="HGP創英角ｺﾞｼｯｸUB"/>
        <family val="3"/>
        <charset val="128"/>
      </rPr>
      <t xml:space="preserve">-1.0SD～1.0SDに68.3%の子どもが入ります。
-2.0SD～2SDに95.4%の子どもが入ります。
</t>
    </r>
    <r>
      <rPr>
        <sz val="16"/>
        <color indexed="8"/>
        <rFont val="HGP創英角ｺﾞｼｯｸUB"/>
        <family val="3"/>
        <charset val="128"/>
      </rPr>
      <t>　👉</t>
    </r>
    <r>
      <rPr>
        <sz val="12"/>
        <color indexed="8"/>
        <rFont val="HGP創英角ｺﾞｼｯｸUB"/>
        <family val="3"/>
        <charset val="128"/>
      </rPr>
      <t>心配な場合は小児科医に相談しましょう。</t>
    </r>
    <rPh sb="2" eb="6">
      <t>タイジュウゾウカ</t>
    </rPh>
    <rPh sb="7" eb="9">
      <t>メヤス</t>
    </rPh>
    <rPh sb="15" eb="18">
      <t>シュッセイジ</t>
    </rPh>
    <rPh sb="21" eb="25">
      <t>タイジュウゾウカ</t>
    </rPh>
    <rPh sb="26" eb="27">
      <t>スク</t>
    </rPh>
    <rPh sb="32" eb="35">
      <t>タイインビ</t>
    </rPh>
    <rPh sb="38" eb="40">
      <t>タイジュウ</t>
    </rPh>
    <rPh sb="40" eb="42">
      <t>ゾウカ</t>
    </rPh>
    <rPh sb="43" eb="45">
      <t>リョウコウ</t>
    </rPh>
    <rPh sb="48" eb="50">
      <t>タイジュウ</t>
    </rPh>
    <rPh sb="50" eb="52">
      <t>ゾウカ</t>
    </rPh>
    <rPh sb="53" eb="55">
      <t>キドウ</t>
    </rPh>
    <rPh sb="56" eb="57">
      <t>ノ</t>
    </rPh>
    <rPh sb="62" eb="63">
      <t>カンガ</t>
    </rPh>
    <rPh sb="115" eb="119">
      <t>ヒョウジュンヘンサ</t>
    </rPh>
    <rPh sb="124" eb="126">
      <t>ガイサン</t>
    </rPh>
    <rPh sb="149" eb="150">
      <t>コ</t>
    </rPh>
    <rPh sb="153" eb="154">
      <t>ハイ</t>
    </rPh>
    <rPh sb="176" eb="177">
      <t>コ</t>
    </rPh>
    <rPh sb="180" eb="181">
      <t>ハイ</t>
    </rPh>
    <rPh sb="189" eb="191">
      <t>シンパイ</t>
    </rPh>
    <rPh sb="192" eb="194">
      <t>バアイ</t>
    </rPh>
    <rPh sb="195" eb="199">
      <t>ショウニカイ</t>
    </rPh>
    <rPh sb="200" eb="202">
      <t>ソウダン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</si>
</sst>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/d;@"/>
    <numFmt numFmtId="177" formatCode="0.0_ "/>
    <numFmt numFmtId="178" formatCode="0.0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HGP創英角ｺﾞｼｯｸUB"/>
      <family val="3"/>
      <charset val="128"/>
    </font>
    <font>
      <sz val="16"/>
      <color indexed="8"/>
      <name val="HGP創英角ｺﾞｼｯｸUB"/>
      <family val="3"/>
      <charset val="128"/>
    </font>
    <font>
      <sz val="14"/>
      <color indexed="8"/>
      <name val="HGP創英角ｺﾞｼｯｸUB"/>
      <family val="3"/>
      <charset val="128"/>
    </font>
    <font>
      <sz val="12"/>
      <color indexed="8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6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ck">
        <color theme="9" tint="-0.249977111117893"/>
      </left>
      <right/>
      <top style="thick">
        <color theme="9" tint="-0.249977111117893"/>
      </top>
      <bottom style="thick">
        <color theme="9" tint="-0.249977111117893"/>
      </bottom>
      <diagonal/>
    </border>
    <border>
      <left/>
      <right/>
      <top style="thick">
        <color theme="9" tint="-0.249977111117893"/>
      </top>
      <bottom style="thick">
        <color theme="9" tint="-0.249977111117893"/>
      </bottom>
      <diagonal/>
    </border>
    <border>
      <left/>
      <right style="thick">
        <color theme="9" tint="-0.249977111117893"/>
      </right>
      <top style="thick">
        <color theme="9" tint="-0.249977111117893"/>
      </top>
      <bottom style="thick">
        <color theme="9" tint="-0.249977111117893"/>
      </bottom>
      <diagonal/>
    </border>
    <border>
      <left/>
      <right/>
      <top style="thick">
        <color theme="9"/>
      </top>
      <bottom style="thick">
        <color theme="9"/>
      </bottom>
      <diagonal/>
    </border>
    <border>
      <left/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 style="thick">
        <color theme="9" tint="-0.249977111117893"/>
      </left>
      <right/>
      <top style="thick">
        <color theme="9" tint="-0.249977111117893"/>
      </top>
      <bottom/>
      <diagonal/>
    </border>
    <border>
      <left/>
      <right style="thick">
        <color theme="9" tint="-0.249977111117893"/>
      </right>
      <top style="thick">
        <color theme="9" tint="-0.249977111117893"/>
      </top>
      <bottom/>
      <diagonal/>
    </border>
    <border>
      <left style="thick">
        <color theme="9" tint="-0.249977111117893"/>
      </left>
      <right/>
      <top style="thick">
        <color theme="9"/>
      </top>
      <bottom style="thick">
        <color theme="9" tint="-0.249977111117893"/>
      </bottom>
      <diagonal/>
    </border>
    <border>
      <left/>
      <right style="thick">
        <color theme="9" tint="-0.249977111117893"/>
      </right>
      <top style="thick">
        <color theme="9"/>
      </top>
      <bottom style="thick">
        <color theme="9" tint="-0.249977111117893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</xf>
    <xf numFmtId="0" fontId="0" fillId="0" borderId="0" xfId="0" applyFill="1" applyBorder="1" applyProtection="1">
      <alignment vertical="center"/>
    </xf>
    <xf numFmtId="14" fontId="6" fillId="0" borderId="1" xfId="0" applyNumberFormat="1" applyFont="1" applyBorder="1" applyProtection="1">
      <alignment vertical="center"/>
    </xf>
    <xf numFmtId="0" fontId="7" fillId="0" borderId="2" xfId="0" applyFont="1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2" xfId="0" applyFont="1" applyBorder="1" applyProtection="1">
      <alignment vertical="center"/>
    </xf>
    <xf numFmtId="176" fontId="7" fillId="0" borderId="0" xfId="0" applyNumberFormat="1" applyFont="1" applyBorder="1" applyAlignment="1" applyProtection="1">
      <alignment horizontal="center" vertical="center"/>
    </xf>
    <xf numFmtId="0" fontId="7" fillId="0" borderId="3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8" fillId="0" borderId="4" xfId="0" applyFont="1" applyBorder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>
      <alignment vertical="center"/>
    </xf>
    <xf numFmtId="14" fontId="8" fillId="0" borderId="0" xfId="0" applyNumberFormat="1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0" xfId="0" applyFont="1" applyFill="1" applyBorder="1" applyProtection="1">
      <alignment vertical="center"/>
    </xf>
    <xf numFmtId="14" fontId="8" fillId="0" borderId="0" xfId="0" applyNumberFormat="1" applyFont="1" applyFill="1" applyBorder="1" applyProtection="1">
      <alignment vertical="center"/>
    </xf>
    <xf numFmtId="0" fontId="8" fillId="0" borderId="2" xfId="0" applyFont="1" applyFill="1" applyBorder="1" applyProtection="1">
      <alignment vertical="center"/>
    </xf>
    <xf numFmtId="0" fontId="8" fillId="0" borderId="5" xfId="0" applyFont="1" applyFill="1" applyBorder="1" applyProtection="1">
      <alignment vertical="center"/>
    </xf>
    <xf numFmtId="0" fontId="8" fillId="0" borderId="6" xfId="0" applyFont="1" applyFill="1" applyBorder="1" applyProtection="1">
      <alignment vertical="center"/>
    </xf>
    <xf numFmtId="0" fontId="8" fillId="0" borderId="7" xfId="0" applyFont="1" applyFill="1" applyBorder="1" applyProtection="1">
      <alignment vertical="center"/>
    </xf>
    <xf numFmtId="0" fontId="8" fillId="0" borderId="8" xfId="0" applyFont="1" applyFill="1" applyBorder="1" applyProtection="1">
      <alignment vertical="center"/>
    </xf>
    <xf numFmtId="0" fontId="8" fillId="0" borderId="9" xfId="0" applyFont="1" applyFill="1" applyBorder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7" fillId="0" borderId="16" xfId="0" applyFont="1" applyBorder="1">
      <alignment vertical="center"/>
    </xf>
    <xf numFmtId="0" fontId="7" fillId="0" borderId="16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Border="1" applyProtection="1">
      <alignment vertical="center"/>
    </xf>
    <xf numFmtId="178" fontId="8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8" fillId="2" borderId="0" xfId="0" applyFont="1" applyFill="1" applyBorder="1" applyProtection="1">
      <alignment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2" borderId="17" xfId="0" applyFont="1" applyFill="1" applyBorder="1" applyProtection="1">
      <alignment vertical="center"/>
    </xf>
    <xf numFmtId="0" fontId="7" fillId="2" borderId="18" xfId="0" applyFont="1" applyFill="1" applyBorder="1" applyProtection="1">
      <alignment vertical="center"/>
    </xf>
    <xf numFmtId="0" fontId="8" fillId="2" borderId="18" xfId="0" applyFont="1" applyFill="1" applyBorder="1" applyProtection="1">
      <alignment vertical="center"/>
    </xf>
    <xf numFmtId="14" fontId="8" fillId="2" borderId="18" xfId="0" applyNumberFormat="1" applyFont="1" applyFill="1" applyBorder="1" applyProtection="1">
      <alignment vertical="center"/>
    </xf>
    <xf numFmtId="14" fontId="8" fillId="2" borderId="19" xfId="0" applyNumberFormat="1" applyFont="1" applyFill="1" applyBorder="1" applyProtection="1">
      <alignment vertical="center"/>
    </xf>
    <xf numFmtId="0" fontId="8" fillId="2" borderId="20" xfId="0" applyFont="1" applyFill="1" applyBorder="1" applyProtection="1">
      <alignment vertical="center"/>
    </xf>
    <xf numFmtId="0" fontId="7" fillId="2" borderId="21" xfId="0" applyFont="1" applyFill="1" applyBorder="1" applyAlignment="1" applyProtection="1">
      <alignment horizontal="center" vertical="center"/>
    </xf>
    <xf numFmtId="0" fontId="8" fillId="2" borderId="21" xfId="0" applyFont="1" applyFill="1" applyBorder="1" applyProtection="1">
      <alignment vertical="center"/>
    </xf>
    <xf numFmtId="0" fontId="0" fillId="2" borderId="22" xfId="0" applyFill="1" applyBorder="1" applyProtection="1">
      <alignment vertical="center"/>
    </xf>
    <xf numFmtId="0" fontId="0" fillId="2" borderId="23" xfId="0" applyFill="1" applyBorder="1" applyProtection="1">
      <alignment vertical="center"/>
    </xf>
    <xf numFmtId="0" fontId="0" fillId="2" borderId="24" xfId="0" applyFill="1" applyBorder="1" applyProtection="1">
      <alignment vertical="center"/>
    </xf>
    <xf numFmtId="178" fontId="8" fillId="0" borderId="16" xfId="0" applyNumberFormat="1" applyFont="1" applyBorder="1" applyAlignment="1">
      <alignment horizontal="center" vertical="center"/>
    </xf>
    <xf numFmtId="178" fontId="8" fillId="0" borderId="35" xfId="0" applyNumberFormat="1" applyFont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4" borderId="37" xfId="0" applyFont="1" applyFill="1" applyBorder="1" applyAlignment="1" applyProtection="1">
      <alignment horizontal="center" vertical="center"/>
    </xf>
    <xf numFmtId="0" fontId="7" fillId="4" borderId="38" xfId="0" applyFont="1" applyFill="1" applyBorder="1" applyAlignment="1" applyProtection="1">
      <alignment horizontal="center" vertical="center"/>
    </xf>
    <xf numFmtId="0" fontId="7" fillId="4" borderId="39" xfId="0" applyFont="1" applyFill="1" applyBorder="1" applyAlignment="1" applyProtection="1">
      <alignment horizontal="center" vertical="center"/>
    </xf>
    <xf numFmtId="0" fontId="7" fillId="4" borderId="4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176" fontId="7" fillId="4" borderId="37" xfId="0" applyNumberFormat="1" applyFont="1" applyFill="1" applyBorder="1" applyAlignment="1" applyProtection="1">
      <alignment horizontal="center" vertical="center"/>
    </xf>
    <xf numFmtId="176" fontId="7" fillId="4" borderId="38" xfId="0" applyNumberFormat="1" applyFont="1" applyFill="1" applyBorder="1" applyAlignment="1" applyProtection="1">
      <alignment horizontal="center" vertical="center"/>
    </xf>
    <xf numFmtId="176" fontId="7" fillId="4" borderId="25" xfId="0" applyNumberFormat="1" applyFont="1" applyFill="1" applyBorder="1" applyAlignment="1" applyProtection="1">
      <alignment horizontal="center" vertical="center"/>
    </xf>
    <xf numFmtId="176" fontId="7" fillId="4" borderId="27" xfId="0" applyNumberFormat="1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7" fontId="7" fillId="0" borderId="2" xfId="0" applyNumberFormat="1" applyFont="1" applyFill="1" applyBorder="1" applyAlignment="1" applyProtection="1">
      <alignment horizontal="center" vertical="center"/>
    </xf>
    <xf numFmtId="177" fontId="7" fillId="0" borderId="5" xfId="0" applyNumberFormat="1" applyFont="1" applyFill="1" applyBorder="1" applyAlignment="1" applyProtection="1">
      <alignment horizontal="center" vertical="center"/>
    </xf>
    <xf numFmtId="177" fontId="7" fillId="0" borderId="8" xfId="0" applyNumberFormat="1" applyFont="1" applyFill="1" applyBorder="1" applyAlignment="1" applyProtection="1">
      <alignment horizontal="center" vertical="center"/>
    </xf>
    <xf numFmtId="177" fontId="7" fillId="0" borderId="9" xfId="0" applyNumberFormat="1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4" borderId="28" xfId="0" applyFont="1" applyFill="1" applyBorder="1" applyAlignment="1" applyProtection="1">
      <alignment horizontal="center" vertical="center"/>
    </xf>
    <xf numFmtId="0" fontId="7" fillId="4" borderId="29" xfId="0" applyFont="1" applyFill="1" applyBorder="1" applyAlignment="1" applyProtection="1">
      <alignment horizontal="center" vertical="center"/>
    </xf>
    <xf numFmtId="176" fontId="7" fillId="0" borderId="30" xfId="0" applyNumberFormat="1" applyFont="1" applyBorder="1" applyAlignment="1" applyProtection="1">
      <alignment horizontal="center" vertical="center"/>
    </xf>
    <xf numFmtId="176" fontId="7" fillId="0" borderId="31" xfId="0" applyNumberFormat="1" applyFont="1" applyBorder="1" applyAlignment="1" applyProtection="1">
      <alignment horizontal="center" vertical="center"/>
    </xf>
    <xf numFmtId="176" fontId="7" fillId="0" borderId="32" xfId="0" applyNumberFormat="1" applyFont="1" applyBorder="1" applyAlignment="1" applyProtection="1">
      <alignment horizontal="center" vertical="center"/>
    </xf>
    <xf numFmtId="176" fontId="7" fillId="0" borderId="33" xfId="0" applyNumberFormat="1" applyFont="1" applyBorder="1" applyAlignment="1" applyProtection="1">
      <alignment horizontal="center" vertical="center"/>
    </xf>
    <xf numFmtId="176" fontId="7" fillId="0" borderId="16" xfId="0" applyNumberFormat="1" applyFont="1" applyBorder="1" applyAlignment="1" applyProtection="1">
      <alignment horizontal="center" vertical="center"/>
    </xf>
    <xf numFmtId="176" fontId="7" fillId="0" borderId="34" xfId="0" applyNumberFormat="1" applyFont="1" applyBorder="1" applyAlignment="1" applyProtection="1">
      <alignment horizontal="center" vertical="center"/>
    </xf>
    <xf numFmtId="176" fontId="7" fillId="0" borderId="35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178252</xdr:colOff>
      <xdr:row>0</xdr:row>
      <xdr:rowOff>106590</xdr:rowOff>
    </xdr:from>
    <xdr:to>
      <xdr:col>10</xdr:col>
      <xdr:colOff>508022</xdr:colOff>
      <xdr:row>3</xdr:row>
      <xdr:rowOff>30390</xdr:rowOff>
    </xdr:to>
    <xdr:sp macro="" textlink="">
      <xdr:nvSpPr>
        <xdr:cNvPr id="2" name="角丸四角形 1"/>
        <xdr:cNvSpPr/>
      </xdr:nvSpPr>
      <xdr:spPr>
        <a:xfrm>
          <a:off x="2609395" y="106590"/>
          <a:ext cx="3776913" cy="413657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800">
              <a:solidFill>
                <a:schemeClr val="tx1"/>
              </a:solidFill>
              <a:latin typeface="Arial Unicode MS" pitchFamily="50" charset="-128"/>
              <a:ea typeface="Arial Unicode MS" pitchFamily="50" charset="-128"/>
              <a:cs typeface="Arial Unicode MS" pitchFamily="50" charset="-128"/>
            </a:rPr>
            <a:t>1</a:t>
          </a:r>
          <a:r>
            <a:rPr kumimoji="1" lang="ja-JP" altLang="en-US" sz="1800">
              <a:solidFill>
                <a:schemeClr val="tx1"/>
              </a:solidFill>
              <a:latin typeface="Arial Unicode MS" pitchFamily="50" charset="-128"/>
              <a:ea typeface="Arial Unicode MS" pitchFamily="50" charset="-128"/>
              <a:cs typeface="Arial Unicode MS" pitchFamily="50" charset="-128"/>
            </a:rPr>
            <a:t>ヶ月健診シート</a:t>
          </a:r>
          <a:r>
            <a:rPr kumimoji="1" lang="ja-JP" altLang="en-US" sz="1800" baseline="0">
              <a:solidFill>
                <a:schemeClr val="tx1"/>
              </a:solidFill>
              <a:latin typeface="Arial Unicode MS" pitchFamily="50" charset="-128"/>
              <a:ea typeface="Arial Unicode MS" pitchFamily="50" charset="-128"/>
              <a:cs typeface="Arial Unicode MS" pitchFamily="50" charset="-128"/>
            </a:rPr>
            <a:t> </a:t>
          </a:r>
          <a:r>
            <a:rPr kumimoji="1" lang="en-US" altLang="ja-JP" sz="1800" baseline="0">
              <a:solidFill>
                <a:schemeClr val="tx1"/>
              </a:solidFill>
              <a:latin typeface="Arial Unicode MS" pitchFamily="50" charset="-128"/>
              <a:ea typeface="Arial Unicode MS" pitchFamily="50" charset="-128"/>
              <a:cs typeface="Arial Unicode MS" pitchFamily="50" charset="-128"/>
            </a:rPr>
            <a:t>ver.1</a:t>
          </a:r>
          <a:endParaRPr kumimoji="1" lang="ja-JP" altLang="en-US" sz="1800">
            <a:solidFill>
              <a:schemeClr val="tx1"/>
            </a:solidFill>
            <a:latin typeface="Arial Unicode MS" pitchFamily="50" charset="-128"/>
            <a:ea typeface="Arial Unicode MS" pitchFamily="50" charset="-128"/>
            <a:cs typeface="Arial Unicode MS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zoomScale="70" zoomScaleNormal="70" workbookViewId="0">
      <selection activeCell="I9" sqref="I9"/>
    </sheetView>
  </sheetViews>
  <sheetFormatPr defaultRowHeight="13" x14ac:dyDescent="0.2"/>
  <cols>
    <col min="1" max="2" width="3.7265625" customWidth="1"/>
    <col min="3" max="3" width="22.26953125" customWidth="1"/>
    <col min="5" max="5" width="13.453125" bestFit="1" customWidth="1"/>
    <col min="6" max="8" width="2.90625" customWidth="1"/>
    <col min="9" max="9" width="20.6328125" customWidth="1"/>
    <col min="11" max="11" width="9.453125" bestFit="1" customWidth="1"/>
    <col min="12" max="12" width="1.6328125" customWidth="1"/>
    <col min="14" max="14" width="12.08984375" customWidth="1"/>
    <col min="15" max="15" width="5.08984375" customWidth="1"/>
    <col min="16" max="16" width="3.81640625" customWidth="1"/>
  </cols>
  <sheetData>
    <row r="1" spans="1:18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"/>
    </row>
    <row r="2" spans="1:18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"/>
    </row>
    <row r="3" spans="1:18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5"/>
      <c r="O3" s="15"/>
      <c r="P3" s="15"/>
    </row>
    <row r="4" spans="1:18" ht="18.5" customHeight="1" thickBo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15"/>
      <c r="O4" s="15"/>
      <c r="P4" s="15"/>
    </row>
    <row r="5" spans="1:18" ht="19.5" customHeight="1" thickBot="1" x14ac:dyDescent="0.25">
      <c r="A5" s="7"/>
      <c r="B5" s="7"/>
      <c r="C5" s="5" t="s">
        <v>2</v>
      </c>
      <c r="D5" s="72"/>
      <c r="E5" s="73"/>
      <c r="F5" s="74"/>
      <c r="G5" s="6"/>
      <c r="H5" s="6"/>
      <c r="I5" s="55" t="str">
        <f>IF(I6="","オレンジの枠をすべて記入してください",IF(OR(計算用!A9&gt;42,計算用!A9&lt;14),"注意!このシートは1ヶ月健診用です!",IF(AND(D10&gt;0,D11&gt;0,D12&gt;0,J10&gt;0,J11&gt;0,J14&gt;0),"シートは使用可能です","オレンジの枠をすべて記入してください")))</f>
        <v>オレンジの枠をすべて記入してください</v>
      </c>
      <c r="J5" s="56"/>
      <c r="K5" s="56"/>
      <c r="L5" s="56"/>
      <c r="M5" s="56"/>
      <c r="N5" s="57"/>
      <c r="O5" s="15"/>
      <c r="P5" s="15"/>
    </row>
    <row r="6" spans="1:18" ht="19.5" customHeight="1" thickBot="1" x14ac:dyDescent="0.25">
      <c r="A6" s="7"/>
      <c r="B6" s="7"/>
      <c r="C6" s="27" t="s">
        <v>13</v>
      </c>
      <c r="D6" s="65"/>
      <c r="E6" s="56"/>
      <c r="F6" s="57"/>
      <c r="G6" s="6"/>
      <c r="H6" s="6"/>
      <c r="I6" s="55" t="str">
        <f>IF(OR(D10="",D11="",D12="",J10="",J11="",J14=""),"","生後"&amp;(D12-D10)&amp;"日")</f>
        <v/>
      </c>
      <c r="J6" s="56"/>
      <c r="K6" s="56"/>
      <c r="L6" s="56"/>
      <c r="M6" s="56"/>
      <c r="N6" s="57"/>
      <c r="O6" s="15"/>
      <c r="P6" s="15"/>
    </row>
    <row r="7" spans="1:18" ht="9.5" customHeight="1" thickBot="1" x14ac:dyDescent="0.25">
      <c r="A7" s="7"/>
      <c r="B7" s="7"/>
      <c r="C7" s="8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15"/>
      <c r="P7" s="15"/>
    </row>
    <row r="8" spans="1:18" ht="22" customHeight="1" thickTop="1" thickBot="1" x14ac:dyDescent="0.25">
      <c r="A8" s="7"/>
      <c r="B8" s="7"/>
      <c r="C8" s="28" t="s">
        <v>16</v>
      </c>
      <c r="D8" s="79"/>
      <c r="E8" s="80"/>
      <c r="F8" s="81"/>
      <c r="G8" s="8"/>
      <c r="H8" s="8"/>
      <c r="I8" s="8"/>
      <c r="J8" s="7"/>
      <c r="K8" s="7"/>
      <c r="L8" s="7"/>
      <c r="M8" s="7"/>
      <c r="N8" s="15"/>
      <c r="O8" s="15"/>
      <c r="P8" s="15"/>
    </row>
    <row r="9" spans="1:18" ht="10.5" customHeight="1" thickBot="1" x14ac:dyDescent="0.25">
      <c r="A9" s="7"/>
      <c r="B9" s="7"/>
      <c r="C9" s="8"/>
      <c r="D9" s="8"/>
      <c r="E9" s="8"/>
      <c r="F9" s="8"/>
      <c r="G9" s="8"/>
      <c r="H9" s="8"/>
      <c r="I9" s="8"/>
      <c r="J9" s="7"/>
      <c r="K9" s="7"/>
      <c r="L9" s="7"/>
      <c r="M9" s="7"/>
      <c r="N9" s="15"/>
      <c r="O9" s="15"/>
      <c r="P9" s="15"/>
    </row>
    <row r="10" spans="1:18" ht="20" thickTop="1" thickBot="1" x14ac:dyDescent="0.25">
      <c r="A10" s="7"/>
      <c r="B10" s="7"/>
      <c r="C10" s="9" t="s">
        <v>0</v>
      </c>
      <c r="D10" s="66"/>
      <c r="E10" s="67"/>
      <c r="F10" s="10"/>
      <c r="G10" s="93" t="s">
        <v>5</v>
      </c>
      <c r="H10" s="94"/>
      <c r="I10" s="94"/>
      <c r="J10" s="58"/>
      <c r="K10" s="59"/>
      <c r="L10" s="7"/>
      <c r="M10" s="49" t="str">
        <f>IF(I5&lt;&gt;"シートは使用可能です","",IF(J10="","",IF(D8="男の子",(('1ヶ月健診シート'!J10-計算用!E5)/400),IF(D8="女の子",('1ヶ月健診シート'!J10-計算用!E5)/400,"性別を選択してください"))))</f>
        <v/>
      </c>
      <c r="N10" s="50"/>
      <c r="O10" s="29" t="str">
        <f>IF(M10="","","SD")</f>
        <v/>
      </c>
      <c r="P10" s="29"/>
    </row>
    <row r="11" spans="1:18" ht="20" thickTop="1" thickBot="1" x14ac:dyDescent="0.25">
      <c r="A11" s="7"/>
      <c r="B11" s="7"/>
      <c r="C11" s="11" t="s">
        <v>1</v>
      </c>
      <c r="D11" s="68"/>
      <c r="E11" s="69"/>
      <c r="F11" s="10"/>
      <c r="G11" s="95" t="s">
        <v>6</v>
      </c>
      <c r="H11" s="96"/>
      <c r="I11" s="96"/>
      <c r="J11" s="60"/>
      <c r="K11" s="61"/>
      <c r="L11" s="7"/>
      <c r="M11" s="51"/>
      <c r="N11" s="51"/>
      <c r="O11" s="30"/>
      <c r="P11" s="29"/>
    </row>
    <row r="12" spans="1:18" ht="20" thickTop="1" thickBot="1" x14ac:dyDescent="0.25">
      <c r="A12" s="7"/>
      <c r="B12" s="7"/>
      <c r="C12" s="11" t="s">
        <v>4</v>
      </c>
      <c r="D12" s="68"/>
      <c r="E12" s="69"/>
      <c r="F12" s="10"/>
      <c r="G12" s="10"/>
      <c r="H12" s="10"/>
      <c r="I12" s="10"/>
      <c r="J12" s="62"/>
      <c r="K12" s="62"/>
      <c r="L12" s="7"/>
      <c r="M12" s="7"/>
      <c r="N12" s="15"/>
      <c r="O12" s="29"/>
      <c r="P12" s="29"/>
    </row>
    <row r="13" spans="1:18" ht="19.5" thickBot="1" x14ac:dyDescent="0.25">
      <c r="A13" s="7"/>
      <c r="B13" s="7"/>
      <c r="C13" s="12"/>
      <c r="D13" s="13" t="s">
        <v>3</v>
      </c>
      <c r="E13" s="4">
        <f ca="1">TODAY()</f>
        <v>43106</v>
      </c>
      <c r="F13" s="10"/>
      <c r="G13" s="10"/>
      <c r="H13" s="10"/>
      <c r="I13" s="10"/>
      <c r="J13" s="14"/>
      <c r="K13" s="14"/>
      <c r="L13" s="7"/>
      <c r="M13" s="7"/>
      <c r="N13" s="15"/>
      <c r="O13" s="29"/>
      <c r="P13" s="29"/>
    </row>
    <row r="14" spans="1:18" ht="20" thickTop="1" thickBot="1" x14ac:dyDescent="0.25">
      <c r="A14" s="7"/>
      <c r="B14" s="7"/>
      <c r="C14" s="12"/>
      <c r="D14" s="15"/>
      <c r="E14" s="15"/>
      <c r="F14" s="16"/>
      <c r="G14" s="97" t="s">
        <v>21</v>
      </c>
      <c r="H14" s="98"/>
      <c r="I14" s="99"/>
      <c r="J14" s="91"/>
      <c r="K14" s="92"/>
      <c r="L14" s="7"/>
      <c r="M14" s="49" t="str">
        <f>IF(I5&lt;&gt;"シートは使用可能です","",IF(D8="男の子",(('1ヶ月健診シート'!J14-計算用!E6)/600),IF(D8="女の子",('1ヶ月健診シート'!J14-計算用!E6)/500,"性別を選択してください")))</f>
        <v/>
      </c>
      <c r="N14" s="50"/>
      <c r="O14" s="29" t="str">
        <f>IF(M14="","","SD")</f>
        <v/>
      </c>
      <c r="P14" s="29"/>
    </row>
    <row r="15" spans="1:18" ht="8" customHeight="1" thickBot="1" x14ac:dyDescent="0.25">
      <c r="A15" s="7"/>
      <c r="B15" s="7"/>
      <c r="C15" s="12"/>
      <c r="D15" s="15"/>
      <c r="E15" s="15"/>
      <c r="F15" s="16"/>
      <c r="G15" s="16"/>
      <c r="H15" s="16"/>
      <c r="I15" s="12"/>
      <c r="J15" s="17"/>
      <c r="K15" s="17"/>
      <c r="L15" s="7"/>
      <c r="M15" s="7"/>
      <c r="N15" s="15"/>
      <c r="O15" s="29"/>
      <c r="P15" s="29"/>
      <c r="R15" s="1"/>
    </row>
    <row r="16" spans="1:18" ht="19.5" thickBot="1" x14ac:dyDescent="0.25">
      <c r="A16" s="7"/>
      <c r="B16" s="7"/>
      <c r="C16" s="26"/>
      <c r="D16" s="26"/>
      <c r="E16" s="26"/>
      <c r="F16" s="16"/>
      <c r="G16" s="52" t="s">
        <v>22</v>
      </c>
      <c r="H16" s="53"/>
      <c r="I16" s="54"/>
      <c r="J16" s="63"/>
      <c r="K16" s="64"/>
      <c r="L16" s="7"/>
      <c r="M16" s="49" t="str">
        <f>IF(I5&lt;&gt;"シートは使用可能です","",IF(J16="","",IF(D8="男の子",(('1ヶ月健診シート'!J16-計算用!B6)/2.2),IF(D8="女の子",('1ヶ月健診シート'!J16-計算用!B6)/2.1,"性別を選択してください"))))</f>
        <v/>
      </c>
      <c r="N16" s="50"/>
      <c r="O16" s="29" t="str">
        <f>IF(M16="","","SD")</f>
        <v/>
      </c>
      <c r="P16" s="29"/>
      <c r="R16" s="1"/>
    </row>
    <row r="17" spans="1:18" ht="19.5" thickBot="1" x14ac:dyDescent="0.25">
      <c r="A17" s="7"/>
      <c r="B17" s="7"/>
      <c r="C17" s="26"/>
      <c r="D17" s="26"/>
      <c r="E17" s="26"/>
      <c r="F17" s="16"/>
      <c r="G17" s="16"/>
      <c r="H17" s="16"/>
      <c r="I17" s="33"/>
      <c r="J17" s="14"/>
      <c r="K17" s="14"/>
      <c r="L17" s="7"/>
      <c r="M17" s="34"/>
      <c r="N17" s="34"/>
      <c r="O17" s="29"/>
      <c r="P17" s="29"/>
      <c r="R17" s="1"/>
    </row>
    <row r="18" spans="1:18" ht="19.5" customHeight="1" thickBot="1" x14ac:dyDescent="0.25">
      <c r="A18" s="18"/>
      <c r="B18" s="38"/>
      <c r="C18" s="39"/>
      <c r="D18" s="40"/>
      <c r="E18" s="41"/>
      <c r="F18" s="42"/>
      <c r="G18" s="19"/>
      <c r="H18" s="19"/>
      <c r="I18" s="82" t="s">
        <v>24</v>
      </c>
      <c r="J18" s="83"/>
      <c r="K18" s="83"/>
      <c r="L18" s="83"/>
      <c r="M18" s="83"/>
      <c r="N18" s="84"/>
      <c r="O18" s="15"/>
      <c r="P18" s="15"/>
    </row>
    <row r="19" spans="1:18" ht="21.75" customHeight="1" x14ac:dyDescent="0.2">
      <c r="A19" s="18"/>
      <c r="B19" s="43"/>
      <c r="C19" s="70" t="s">
        <v>15</v>
      </c>
      <c r="D19" s="75" t="str">
        <f>IF(I5&lt;&gt;"シートは使用可能です","",IF(OR(D12=0,J14=0),"",(J14-J10)/(D12-D10)))</f>
        <v/>
      </c>
      <c r="E19" s="76"/>
      <c r="F19" s="44"/>
      <c r="G19" s="14"/>
      <c r="H19" s="14"/>
      <c r="I19" s="85"/>
      <c r="J19" s="86"/>
      <c r="K19" s="86"/>
      <c r="L19" s="86"/>
      <c r="M19" s="86"/>
      <c r="N19" s="87"/>
      <c r="O19" s="35"/>
      <c r="P19" s="35"/>
    </row>
    <row r="20" spans="1:18" ht="19.5" thickBot="1" x14ac:dyDescent="0.25">
      <c r="A20" s="18"/>
      <c r="B20" s="43"/>
      <c r="C20" s="71"/>
      <c r="D20" s="77"/>
      <c r="E20" s="78"/>
      <c r="F20" s="44"/>
      <c r="G20" s="14"/>
      <c r="H20" s="14"/>
      <c r="I20" s="85"/>
      <c r="J20" s="86"/>
      <c r="K20" s="86"/>
      <c r="L20" s="86"/>
      <c r="M20" s="86"/>
      <c r="N20" s="87"/>
      <c r="O20" s="35"/>
      <c r="P20" s="35"/>
    </row>
    <row r="21" spans="1:18" ht="13.5" customHeight="1" thickBot="1" x14ac:dyDescent="0.25">
      <c r="A21" s="18"/>
      <c r="B21" s="43"/>
      <c r="C21" s="36"/>
      <c r="D21" s="36"/>
      <c r="E21" s="36"/>
      <c r="F21" s="45"/>
      <c r="G21" s="18"/>
      <c r="H21" s="18"/>
      <c r="I21" s="85"/>
      <c r="J21" s="86"/>
      <c r="K21" s="86"/>
      <c r="L21" s="86"/>
      <c r="M21" s="86"/>
      <c r="N21" s="87"/>
      <c r="O21" s="35"/>
      <c r="P21" s="35"/>
    </row>
    <row r="22" spans="1:18" ht="23.25" customHeight="1" x14ac:dyDescent="0.2">
      <c r="A22" s="18"/>
      <c r="B22" s="43"/>
      <c r="C22" s="70" t="s">
        <v>14</v>
      </c>
      <c r="D22" s="75" t="str">
        <f>IF(I5&lt;&gt;"シートは使用可能です","",IF(OR(D11=0,J14=0),"",(J14-J11)/(D12-D11)))</f>
        <v/>
      </c>
      <c r="E22" s="76"/>
      <c r="F22" s="45"/>
      <c r="G22" s="18"/>
      <c r="H22" s="18"/>
      <c r="I22" s="85"/>
      <c r="J22" s="86"/>
      <c r="K22" s="86"/>
      <c r="L22" s="86"/>
      <c r="M22" s="86"/>
      <c r="N22" s="87"/>
      <c r="O22" s="35"/>
      <c r="P22" s="35"/>
    </row>
    <row r="23" spans="1:18" ht="24" customHeight="1" thickBot="1" x14ac:dyDescent="0.25">
      <c r="A23" s="18"/>
      <c r="B23" s="43"/>
      <c r="C23" s="71"/>
      <c r="D23" s="77"/>
      <c r="E23" s="78"/>
      <c r="F23" s="45"/>
      <c r="G23" s="18"/>
      <c r="H23" s="18"/>
      <c r="I23" s="85"/>
      <c r="J23" s="86"/>
      <c r="K23" s="86"/>
      <c r="L23" s="86"/>
      <c r="M23" s="86"/>
      <c r="N23" s="87"/>
      <c r="O23" s="35"/>
      <c r="P23" s="35"/>
    </row>
    <row r="24" spans="1:18" ht="13.5" customHeight="1" thickBot="1" x14ac:dyDescent="0.25">
      <c r="A24" s="18"/>
      <c r="B24" s="43"/>
      <c r="C24" s="36"/>
      <c r="D24" s="36"/>
      <c r="E24" s="36"/>
      <c r="F24" s="45"/>
      <c r="G24" s="18"/>
      <c r="H24" s="18"/>
      <c r="I24" s="85"/>
      <c r="J24" s="86"/>
      <c r="K24" s="86"/>
      <c r="L24" s="86"/>
      <c r="M24" s="86"/>
      <c r="N24" s="87"/>
      <c r="O24" s="35"/>
      <c r="P24" s="35"/>
    </row>
    <row r="25" spans="1:18" ht="13.5" customHeight="1" thickBot="1" x14ac:dyDescent="0.25">
      <c r="A25" s="18"/>
      <c r="B25" s="43"/>
      <c r="C25" s="37" t="s">
        <v>23</v>
      </c>
      <c r="D25" s="20" t="s">
        <v>7</v>
      </c>
      <c r="E25" s="21" t="s">
        <v>9</v>
      </c>
      <c r="F25" s="45"/>
      <c r="G25" s="18"/>
      <c r="H25" s="18"/>
      <c r="I25" s="85"/>
      <c r="J25" s="86"/>
      <c r="K25" s="86"/>
      <c r="L25" s="86"/>
      <c r="M25" s="86"/>
      <c r="N25" s="87"/>
      <c r="O25" s="35"/>
      <c r="P25" s="35"/>
    </row>
    <row r="26" spans="1:18" ht="13" customHeight="1" x14ac:dyDescent="0.2">
      <c r="A26" s="18"/>
      <c r="B26" s="43"/>
      <c r="C26" s="36"/>
      <c r="D26" s="22" t="s">
        <v>8</v>
      </c>
      <c r="E26" s="23" t="s">
        <v>10</v>
      </c>
      <c r="F26" s="45"/>
      <c r="G26" s="18"/>
      <c r="H26" s="18"/>
      <c r="I26" s="85"/>
      <c r="J26" s="86"/>
      <c r="K26" s="86"/>
      <c r="L26" s="86"/>
      <c r="M26" s="86"/>
      <c r="N26" s="87"/>
      <c r="O26" s="35"/>
      <c r="P26" s="35"/>
    </row>
    <row r="27" spans="1:18" ht="13.5" customHeight="1" thickBot="1" x14ac:dyDescent="0.25">
      <c r="A27" s="18"/>
      <c r="B27" s="43"/>
      <c r="C27" s="36"/>
      <c r="D27" s="24" t="s">
        <v>12</v>
      </c>
      <c r="E27" s="25" t="s">
        <v>11</v>
      </c>
      <c r="F27" s="45"/>
      <c r="G27" s="18"/>
      <c r="H27" s="18"/>
      <c r="I27" s="85"/>
      <c r="J27" s="86"/>
      <c r="K27" s="86"/>
      <c r="L27" s="86"/>
      <c r="M27" s="86"/>
      <c r="N27" s="87"/>
      <c r="O27" s="35"/>
      <c r="P27" s="35"/>
    </row>
    <row r="28" spans="1:18" ht="13" customHeight="1" thickBot="1" x14ac:dyDescent="0.25">
      <c r="A28" s="3"/>
      <c r="B28" s="46"/>
      <c r="C28" s="47"/>
      <c r="D28" s="47"/>
      <c r="E28" s="47"/>
      <c r="F28" s="48"/>
      <c r="G28" s="3"/>
      <c r="H28" s="3"/>
      <c r="I28" s="88"/>
      <c r="J28" s="89"/>
      <c r="K28" s="89"/>
      <c r="L28" s="89"/>
      <c r="M28" s="89"/>
      <c r="N28" s="90"/>
      <c r="O28" s="35"/>
      <c r="P28" s="35"/>
    </row>
    <row r="29" spans="1:18" ht="13" customHeight="1" x14ac:dyDescent="0.2">
      <c r="A29" s="2"/>
      <c r="B29" s="2"/>
      <c r="C29" s="2"/>
      <c r="D29" s="2"/>
      <c r="E29" s="2"/>
      <c r="F29" s="2"/>
      <c r="G29" s="2"/>
      <c r="H29" s="2"/>
      <c r="I29" s="35"/>
      <c r="J29" s="35"/>
      <c r="K29" s="35"/>
      <c r="L29" s="35"/>
      <c r="M29" s="35"/>
      <c r="N29" s="35"/>
      <c r="O29" s="35"/>
      <c r="P29" s="35"/>
    </row>
    <row r="30" spans="1:18" ht="13.5" customHeight="1" x14ac:dyDescent="0.2">
      <c r="A30" s="2"/>
      <c r="B30" s="2"/>
      <c r="C30" s="2"/>
      <c r="D30" s="2"/>
      <c r="E30" s="2"/>
      <c r="F30" s="2"/>
      <c r="G30" s="2"/>
      <c r="H30" s="2"/>
      <c r="I30" s="35"/>
      <c r="J30" s="35"/>
      <c r="K30" s="35"/>
      <c r="L30" s="35"/>
      <c r="M30" s="35"/>
      <c r="N30" s="35"/>
      <c r="O30" s="35"/>
      <c r="P30" s="35"/>
    </row>
    <row r="31" spans="1:18" x14ac:dyDescent="0.2">
      <c r="A31" s="1"/>
      <c r="M31" s="1"/>
    </row>
    <row r="32" spans="1:18" x14ac:dyDescent="0.2">
      <c r="A32" s="1"/>
    </row>
  </sheetData>
  <mergeCells count="26">
    <mergeCell ref="D5:F5"/>
    <mergeCell ref="D22:E23"/>
    <mergeCell ref="D8:F8"/>
    <mergeCell ref="I18:N28"/>
    <mergeCell ref="D12:E12"/>
    <mergeCell ref="D19:E20"/>
    <mergeCell ref="J14:K14"/>
    <mergeCell ref="G10:I10"/>
    <mergeCell ref="G11:I11"/>
    <mergeCell ref="G14:I14"/>
    <mergeCell ref="J16:K16"/>
    <mergeCell ref="D6:F6"/>
    <mergeCell ref="D10:E10"/>
    <mergeCell ref="D11:E11"/>
    <mergeCell ref="C19:C20"/>
    <mergeCell ref="C22:C23"/>
    <mergeCell ref="M10:N10"/>
    <mergeCell ref="M11:N11"/>
    <mergeCell ref="M14:N14"/>
    <mergeCell ref="M16:N16"/>
    <mergeCell ref="G16:I16"/>
    <mergeCell ref="I5:N5"/>
    <mergeCell ref="I6:N6"/>
    <mergeCell ref="J10:K10"/>
    <mergeCell ref="J11:K11"/>
    <mergeCell ref="J12:K12"/>
  </mergeCells>
  <phoneticPr fontId="1"/>
  <conditionalFormatting sqref="D19:E20 D22:E23">
    <cfRule type="cellIs" dxfId="16" priority="20" operator="greaterThan">
      <formula>24</formula>
    </cfRule>
    <cfRule type="cellIs" dxfId="15" priority="21" operator="between">
      <formula>11</formula>
      <formula>23.99</formula>
    </cfRule>
    <cfRule type="cellIs" dxfId="14" priority="22" operator="lessThan">
      <formula>10.99</formula>
    </cfRule>
  </conditionalFormatting>
  <conditionalFormatting sqref="I5">
    <cfRule type="containsText" dxfId="13" priority="16" stopIfTrue="1" operator="containsText" text="シートは使用可能です">
      <formula>NOT(ISERROR(SEARCH("シートは使用可能です",I5)))</formula>
    </cfRule>
  </conditionalFormatting>
  <conditionalFormatting sqref="I6:I7">
    <cfRule type="containsText" dxfId="12" priority="15" stopIfTrue="1" operator="containsText" text="オレンジの枠をすべて記入してください">
      <formula>NOT(ISERROR(SEARCH("オレンジの枠をすべて記入してください",I6)))</formula>
    </cfRule>
  </conditionalFormatting>
  <conditionalFormatting sqref="M10:N10">
    <cfRule type="cellIs" dxfId="11" priority="13" stopIfTrue="1" operator="lessThan">
      <formula>-2</formula>
    </cfRule>
    <cfRule type="cellIs" dxfId="10" priority="14" stopIfTrue="1" operator="between">
      <formula>-2</formula>
      <formula>-1.5</formula>
    </cfRule>
  </conditionalFormatting>
  <conditionalFormatting sqref="M10:N10">
    <cfRule type="cellIs" dxfId="9" priority="10" stopIfTrue="1" operator="greaterThan">
      <formula>-1.5</formula>
    </cfRule>
  </conditionalFormatting>
  <conditionalFormatting sqref="M14:N14">
    <cfRule type="cellIs" dxfId="8" priority="7" stopIfTrue="1" operator="lessThan">
      <formula>-2</formula>
    </cfRule>
    <cfRule type="cellIs" dxfId="7" priority="8" stopIfTrue="1" operator="between">
      <formula>-2</formula>
      <formula>-1.5</formula>
    </cfRule>
    <cfRule type="cellIs" dxfId="6" priority="9" stopIfTrue="1" operator="greaterThan">
      <formula>-1.5</formula>
    </cfRule>
  </conditionalFormatting>
  <conditionalFormatting sqref="M16:N16">
    <cfRule type="cellIs" dxfId="5" priority="4" stopIfTrue="1" operator="greaterThan">
      <formula>-1.5</formula>
    </cfRule>
    <cfRule type="cellIs" dxfId="4" priority="5" stopIfTrue="1" operator="lessThan">
      <formula>-2</formula>
    </cfRule>
    <cfRule type="cellIs" dxfId="3" priority="6" stopIfTrue="1" operator="between">
      <formula>-2</formula>
      <formula>--1.5</formula>
    </cfRule>
  </conditionalFormatting>
  <conditionalFormatting sqref="I5:N5">
    <cfRule type="containsText" dxfId="2" priority="1" stopIfTrue="1" operator="containsText" text="オレンジの枠をすべて記入してください">
      <formula>NOT(ISERROR(SEARCH("オレンジの枠をすべて記入してください",I5)))</formula>
    </cfRule>
    <cfRule type="containsText" dxfId="1" priority="3" stopIfTrue="1" operator="containsText" text="注意!このシートは1ヶ月健診用です!">
      <formula>NOT(ISERROR(SEARCH("注意!このシートは1ヶ月健診用です!",I5)))</formula>
    </cfRule>
  </conditionalFormatting>
  <conditionalFormatting sqref="M10:N10 M14:N14 M16:N16">
    <cfRule type="containsText" dxfId="0" priority="2" stopIfTrue="1" operator="containsText" text="性別を選択してください">
      <formula>NOT(ISERROR(SEARCH("性別を選択してください",M10)))</formula>
    </cfRule>
  </conditionalFormatting>
  <dataValidations count="1">
    <dataValidation type="list" allowBlank="1" showInputMessage="1" showErrorMessage="1" sqref="D8:F8">
      <formula1>"男の子,女の子,　"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"/>
  <sheetViews>
    <sheetView workbookViewId="0">
      <selection activeCell="A3" sqref="A3:F6"/>
    </sheetView>
  </sheetViews>
  <sheetFormatPr defaultRowHeight="13" x14ac:dyDescent="0.2"/>
  <cols>
    <col min="1" max="1" width="10" bestFit="1" customWidth="1"/>
    <col min="4" max="4" width="4.1796875" customWidth="1"/>
    <col min="7" max="7" width="3.54296875" customWidth="1"/>
    <col min="10" max="10" width="2.453125" customWidth="1"/>
  </cols>
  <sheetData>
    <row r="3" spans="1:12" x14ac:dyDescent="0.2">
      <c r="A3" s="31"/>
      <c r="B3" s="31" t="s">
        <v>17</v>
      </c>
      <c r="C3" s="31" t="s">
        <v>18</v>
      </c>
      <c r="D3" s="31"/>
      <c r="E3" s="31" t="s">
        <v>17</v>
      </c>
      <c r="F3" s="31" t="s">
        <v>18</v>
      </c>
      <c r="H3" s="32"/>
      <c r="I3" s="32"/>
      <c r="K3" s="32"/>
      <c r="L3" s="32"/>
    </row>
    <row r="4" spans="1:12" x14ac:dyDescent="0.2">
      <c r="A4" s="31"/>
      <c r="B4" s="100" t="s">
        <v>19</v>
      </c>
      <c r="C4" s="100"/>
      <c r="D4" s="31"/>
      <c r="E4" s="100" t="s">
        <v>20</v>
      </c>
      <c r="F4" s="100"/>
      <c r="H4" s="100"/>
      <c r="I4" s="100"/>
      <c r="K4" s="100"/>
      <c r="L4" s="100"/>
    </row>
    <row r="5" spans="1:12" x14ac:dyDescent="0.2">
      <c r="A5" s="31" t="str">
        <f>"生後"&amp;('1ヶ月健診シート'!D11-'1ヶ月健診シート'!D10)&amp;"日"</f>
        <v>生後0日</v>
      </c>
      <c r="B5" s="31">
        <f>49+((53.5-49)*(('1ヶ月健診シート'!D11-'1ヶ月健診シート'!D10)/30))</f>
        <v>49</v>
      </c>
      <c r="C5" s="31">
        <f>48.4+((52.6-48.4)*(('1ヶ月健診シート'!D11-'1ヶ月健診シート'!D10)/30))</f>
        <v>48.4</v>
      </c>
      <c r="D5" s="31"/>
      <c r="E5" s="31">
        <f>3000+((4300-3000)*(('1ヶ月健診シート'!D11-'1ヶ月健診シート'!D10)/30))</f>
        <v>3000</v>
      </c>
      <c r="F5" s="31">
        <f>3000+((4100-3000)*(('1ヶ月健診シート'!D11-'1ヶ月健診シート'!D10)/30))</f>
        <v>3000</v>
      </c>
    </row>
    <row r="6" spans="1:12" x14ac:dyDescent="0.2">
      <c r="A6" s="31" t="str">
        <f>"生後"&amp;('1ヶ月健診シート'!D12-'1ヶ月健診シート'!D10)&amp;"日"</f>
        <v>生後0日</v>
      </c>
      <c r="B6" s="31">
        <f>49+((53.5-49)*(('1ヶ月健診シート'!D12-'1ヶ月健診シート'!D10)/30))</f>
        <v>49</v>
      </c>
      <c r="C6" s="31">
        <f>48.4+((52.6-48.4)*(('1ヶ月健診シート'!D12-'1ヶ月健診シート'!D10)/30))</f>
        <v>48.4</v>
      </c>
      <c r="D6" s="31"/>
      <c r="E6" s="31">
        <f>3000+((4300-3000)*(('1ヶ月健診シート'!D12-'1ヶ月健診シート'!D10)/30))</f>
        <v>3000</v>
      </c>
      <c r="F6" s="31">
        <f>3000+((4100-3000)*(('1ヶ月健診シート'!D12-'1ヶ月健診シート'!D10)/30))</f>
        <v>3000</v>
      </c>
    </row>
    <row r="9" spans="1:12" x14ac:dyDescent="0.2">
      <c r="A9" s="15">
        <f>'1ヶ月健診シート'!D12-'1ヶ月健診シート'!D10</f>
        <v>0</v>
      </c>
    </row>
  </sheetData>
  <mergeCells count="4">
    <mergeCell ref="B4:C4"/>
    <mergeCell ref="E4:F4"/>
    <mergeCell ref="H4:I4"/>
    <mergeCell ref="K4:L4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1ヶ月健診シート</vt:lpstr>
      <vt:lpstr>計算用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2018-01-06T09:16:06Z</cp:lastPrinted>
  <dcterms:created xsi:type="dcterms:W3CDTF">2013-07-04T04:42:39Z</dcterms:created>
  <dcterms:modified xsi:type="dcterms:W3CDTF">2018-01-06T13:26:09Z</dcterms:modified>
</cp:coreProperties>
</file>